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8_{57120F77-C9EB-4B1E-BDDA-46E81A13A3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" i="5" l="1"/>
  <c r="T11" i="5"/>
  <c r="T10" i="5"/>
  <c r="T9" i="5"/>
  <c r="T8" i="5"/>
  <c r="G8" i="5"/>
  <c r="F8" i="5"/>
  <c r="T7" i="5"/>
  <c r="T6" i="5"/>
  <c r="T5" i="5"/>
  <c r="T4" i="5"/>
</calcChain>
</file>

<file path=xl/sharedStrings.xml><?xml version="1.0" encoding="utf-8"?>
<sst xmlns="http://schemas.openxmlformats.org/spreadsheetml/2006/main" count="113" uniqueCount="86">
  <si>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</si>
  <si>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</si>
  <si>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</si>
  <si>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</si>
  <si>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</si>
  <si>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</si>
  <si>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</si>
  <si>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</si>
  <si>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</si>
  <si>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</si>
  <si>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</si>
  <si>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</si>
  <si>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</si>
  <si>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</si>
  <si>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</si>
  <si>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</si>
  <si>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</si>
  <si>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</si>
  <si>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</si>
  <si>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</si>
  <si>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</si>
  <si>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</si>
  <si>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</si>
  <si>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</si>
  <si>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</si>
  <si>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</si>
  <si>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</si>
  <si>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</si>
  <si>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K0003</t>
  </si>
  <si>
    <t>6130 RED DE AGUA</t>
  </si>
  <si>
    <t>PROGRAMA DE OBRA PRODER 2025</t>
  </si>
  <si>
    <t>JUMAPAC/CONAGUA</t>
  </si>
  <si>
    <t>SI</t>
  </si>
  <si>
    <t>COMPONENTE 1</t>
  </si>
  <si>
    <t>Agua potable en redes de conducción, distribución y piezas especiales recuperada.</t>
  </si>
  <si>
    <t>EFICIENCIA FISICA</t>
  </si>
  <si>
    <t>(Eficiencia física en el año actual/Eficiencia física en el año anterior)-1*100</t>
  </si>
  <si>
    <t>Eficiencia física en el año actual y la Eficiencia física en el año anterior</t>
  </si>
  <si>
    <t>%</t>
  </si>
  <si>
    <t>ACTIVIDAD 1</t>
  </si>
  <si>
    <t>Generación de rehabilitación a la infraestructura de agua potable, realizada.</t>
  </si>
  <si>
    <t>ML REHABILITADOS</t>
  </si>
  <si>
    <t>(Ml rehabilitado en el año actual/Ml rehabilitado en el año anterior)-1*100</t>
  </si>
  <si>
    <t>Ml rehabilitado en el año actual y Ml rehabilitado en el año anterior</t>
  </si>
  <si>
    <t>ACTIVIDAD 2</t>
  </si>
  <si>
    <t>Mantenimiento a piezas especiales de la red de agua potable, implementado</t>
  </si>
  <si>
    <t>PIEZAS EN MANTENIMIENTO</t>
  </si>
  <si>
    <t>(No. De piezas que se les dio manteniemiento/No. De piezas que necesitan mantenimiento)*100</t>
  </si>
  <si>
    <t>(No. De piezas que se les dio manteniemiento y No. De piezas que necesitan mantenimiento</t>
  </si>
  <si>
    <t>PZAS</t>
  </si>
  <si>
    <t>ACTIVIDAD 3</t>
  </si>
  <si>
    <t>Localización de fugas y detección de tomas clandestinas, reparadas.</t>
  </si>
  <si>
    <t>FUGAS REPARADAS</t>
  </si>
  <si>
    <t>(No. Fugas Reparadas / No. Fugas Localizadas)*100</t>
  </si>
  <si>
    <t>No. Fugas Reparadas y No. Fugas Localizadas</t>
  </si>
  <si>
    <t>K0001</t>
  </si>
  <si>
    <t>“REHABILITACIÓN DE RED DE AGUA POTABLE EN LA CALLE IGNACIO COMONFORT TRAMO DE PRIVADA IGNACIO COMONFORT A FCO. FERNANDO HERRERA ROCHA, COLONIA CARRILLO PUERTO, CABECERA MUNICIPAL DE CORTAZAR, GTO.”/MTTO A TANQUES</t>
  </si>
  <si>
    <t>JUMAPAC</t>
  </si>
  <si>
    <t>COMPONENTE 2</t>
  </si>
  <si>
    <t>Regular la calidad de agua que cumple con la norma.</t>
  </si>
  <si>
    <t>MUESTRAS CLORADAS</t>
  </si>
  <si>
    <t>(Número de muestras con cloro libre residual dentro de norma / Número de muestras totales realizadas)</t>
  </si>
  <si>
    <t>Número de muestras con cloro libre residual dentro de norma Y Número de muestras totales realizadas</t>
  </si>
  <si>
    <t>Constríur una planta potabilizadora.</t>
  </si>
  <si>
    <t>PLANTAS POTABILIZADORAS</t>
  </si>
  <si>
    <t>(No. De plantas potabilizadoras construidas/No. De plantas potabilizadoras necesarias)*100</t>
  </si>
  <si>
    <t>No. De plantas potabilizadoras construidas Y No. De plantas potabilizadoras necesarias</t>
  </si>
  <si>
    <t>PERFORACION DE POZO PROFUNDO</t>
  </si>
  <si>
    <t>JUMAPAC Y SAMA</t>
  </si>
  <si>
    <t>COMPONENTE 3</t>
  </si>
  <si>
    <t>Operatividad del sistema hidráulico mejorado.</t>
  </si>
  <si>
    <t>(No. De fugas reparadas en 1er sem Año actual/ No. De fugas reparadas 1er sem año anterior-1*100</t>
  </si>
  <si>
    <t>No. De fugas reparadas en 1er sem año actual Y No. De fugas reparadas 1er sem año anterior</t>
  </si>
  <si>
    <t>Capacitación al personal de campo para operar el sistema hidráulico, otorgada.</t>
  </si>
  <si>
    <t>CAPACITACIONES</t>
  </si>
  <si>
    <t>(Total de capacitaciones realizadas al personal/Total de capacitaciones planeadas al personal)*100</t>
  </si>
  <si>
    <t>Total de capacitaciones realizadas al personal Y Total de capacitaciones planeadas al personal</t>
  </si>
  <si>
    <t>K0002</t>
  </si>
  <si>
    <t>6160 RED DE ALC</t>
  </si>
  <si>
    <t>REHABILITACION DE ATARJEAS</t>
  </si>
  <si>
    <t>Reporte de fugas, atendidas</t>
  </si>
  <si>
    <t>ORDENES ATENDIDAS</t>
  </si>
  <si>
    <t>(Total de ordenes atendidas fugas/Total de ordenes generadas)*100</t>
  </si>
  <si>
    <t>Total de ordenes atendidas fugas Y Total de ordenes generadas</t>
  </si>
  <si>
    <t>Bajo protesta de decir verdad declaramos que los Estados Financieros y sus notas, son razonablemente correctos y son responsabilidad del emisor.</t>
  </si>
  <si>
    <t>Junta Municipal de Agua Potable y Alcantarillado de Cortázar, Gto.
Indicadores de Resultados
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</si>
</sst>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43" fontId="8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horizontal="center" vertical="center" wrapText="1"/>
    </xf>
    <xf numFmtId="4" fontId="4" fillId="4" borderId="1" xfId="16" applyNumberFormat="1" applyFont="1" applyFill="1" applyBorder="1" applyAlignment="1">
      <alignment horizontal="center" vertical="center" wrapText="1"/>
    </xf>
    <xf numFmtId="0" fontId="4" fillId="4" borderId="1" xfId="1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16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Continuous" vertical="center" wrapText="1"/>
    </xf>
    <xf numFmtId="0" fontId="6" fillId="6" borderId="4" xfId="8" applyFont="1" applyFill="1" applyBorder="1" applyAlignment="1" applyProtection="1">
      <alignment horizontal="centerContinuous" vertical="center" wrapText="1"/>
      <protection locked="0"/>
    </xf>
    <xf numFmtId="0" fontId="6" fillId="6" borderId="5" xfId="8" applyFont="1" applyFill="1" applyBorder="1" applyAlignment="1" applyProtection="1">
      <alignment horizontal="centerContinuous" vertical="center" wrapText="1"/>
      <protection locked="0"/>
    </xf>
    <xf numFmtId="0" fontId="6" fillId="6" borderId="2" xfId="8" applyFont="1" applyFill="1" applyBorder="1" applyAlignment="1" applyProtection="1">
      <alignment horizontal="centerContinuous" vertical="center" wrapText="1"/>
      <protection locked="0"/>
    </xf>
    <xf numFmtId="0" fontId="4" fillId="7" borderId="0" xfId="16" applyFont="1" applyFill="1" applyAlignment="1">
      <alignment horizontal="centerContinuous" vertical="center" wrapText="1"/>
    </xf>
    <xf numFmtId="0" fontId="4" fillId="7" borderId="2" xfId="16" applyFont="1" applyFill="1" applyBorder="1" applyAlignment="1">
      <alignment horizontal="center" vertical="center" wrapText="1"/>
    </xf>
    <xf numFmtId="0" fontId="4" fillId="7" borderId="1" xfId="16" applyFont="1" applyFill="1" applyBorder="1" applyAlignment="1">
      <alignment horizontal="center" vertical="center" wrapText="1"/>
    </xf>
    <xf numFmtId="0" fontId="4" fillId="4" borderId="3" xfId="8" applyFont="1" applyFill="1" applyBorder="1" applyAlignment="1" applyProtection="1">
      <alignment horizontal="centerContinuous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43" fontId="0" fillId="0" borderId="1" xfId="17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 applyProtection="1">
      <alignment horizontal="justify" vertical="top" wrapText="1"/>
      <protection locked="0"/>
    </xf>
    <xf numFmtId="10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0" fontId="10" fillId="0" borderId="1" xfId="0" applyFont="1" applyBorder="1" applyProtection="1">
      <protection locked="0"/>
    </xf>
    <xf numFmtId="0" fontId="10" fillId="0" borderId="1" xfId="0" applyFont="1" applyBorder="1" applyAlignment="1">
      <alignment horizont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43" fontId="0" fillId="0" borderId="7" xfId="17" applyFont="1" applyBorder="1" applyAlignment="1" applyProtection="1">
      <alignment horizontal="center" vertical="center"/>
      <protection locked="0"/>
    </xf>
    <xf numFmtId="43" fontId="0" fillId="0" borderId="6" xfId="17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43" fontId="0" fillId="0" borderId="3" xfId="17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43" fontId="0" fillId="0" borderId="3" xfId="17" applyFont="1" applyBorder="1" applyAlignment="1" applyProtection="1">
      <alignment vertical="center"/>
      <protection locked="0"/>
    </xf>
    <xf numFmtId="43" fontId="0" fillId="0" borderId="1" xfId="17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 vertical="center"/>
    </xf>
    <xf numFmtId="4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11" fillId="0" borderId="0" xfId="8" applyFont="1" applyAlignment="1">
      <alignment vertical="top"/>
    </xf>
    <xf numFmtId="0" fontId="0" fillId="0" borderId="0" xfId="0" applyAlignment="1" applyProtection="1">
      <alignment horizontal="center" vertical="center" wrapText="1"/>
      <protection locked="0"/>
    </xf>
  </cellXfs>
  <cellStyles count="18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illares 4" xfId="17" xr:uid="{F8A6BBBC-E11D-435C-80B1-BEECED7F140C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/>
  </sheetViews>
  <sheetFormatPr baseColWidth="10" defaultColWidth="12" defaultRowHeight="10.199999999999999" x14ac:dyDescent="0.2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 x14ac:dyDescent="0.2">
      <c r="A1" s="11" t="s">
        <v>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28.5" customHeight="1" x14ac:dyDescent="0.2">
      <c r="A2" s="18" t="s">
        <v>0</v>
      </c>
      <c r="B2" s="19"/>
      <c r="C2" s="19"/>
      <c r="D2" s="19"/>
      <c r="E2" s="20"/>
      <c r="F2" s="17" t="s">
        <v>1</v>
      </c>
      <c r="G2" s="17"/>
      <c r="H2" s="17"/>
      <c r="I2" s="17"/>
      <c r="J2" s="17"/>
      <c r="K2" s="10" t="s">
        <v>2</v>
      </c>
      <c r="L2" s="10"/>
      <c r="M2" s="10"/>
      <c r="N2" s="21" t="s">
        <v>3</v>
      </c>
      <c r="O2" s="22"/>
      <c r="P2" s="22"/>
      <c r="Q2" s="22"/>
      <c r="R2" s="22"/>
      <c r="S2" s="22"/>
      <c r="T2" s="23"/>
      <c r="U2" s="14" t="s">
        <v>4</v>
      </c>
      <c r="V2" s="14"/>
      <c r="W2" s="14"/>
    </row>
    <row r="3" spans="1:23" ht="54.75" customHeight="1" x14ac:dyDescent="0.2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24</v>
      </c>
      <c r="G3" s="6" t="s">
        <v>10</v>
      </c>
      <c r="H3" s="6" t="s">
        <v>25</v>
      </c>
      <c r="I3" s="7" t="s">
        <v>26</v>
      </c>
      <c r="J3" s="7" t="s">
        <v>27</v>
      </c>
      <c r="K3" s="8" t="s">
        <v>11</v>
      </c>
      <c r="L3" s="8" t="s">
        <v>12</v>
      </c>
      <c r="M3" s="8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15" t="s">
        <v>21</v>
      </c>
      <c r="V3" s="16" t="s">
        <v>22</v>
      </c>
      <c r="W3" s="16" t="s">
        <v>23</v>
      </c>
    </row>
    <row r="4" spans="1:23" ht="20.399999999999999" x14ac:dyDescent="0.2">
      <c r="A4" s="24" t="s">
        <v>28</v>
      </c>
      <c r="B4" s="24" t="s">
        <v>29</v>
      </c>
      <c r="C4" s="25" t="s">
        <v>30</v>
      </c>
      <c r="D4" s="26">
        <v>223</v>
      </c>
      <c r="E4" s="24" t="s">
        <v>31</v>
      </c>
      <c r="F4" s="27">
        <v>2956000</v>
      </c>
      <c r="G4" s="27">
        <v>2956000</v>
      </c>
      <c r="H4" s="27">
        <v>1011751.63</v>
      </c>
      <c r="I4" s="27">
        <v>1011751.63</v>
      </c>
      <c r="J4" s="27">
        <v>1011751.63</v>
      </c>
      <c r="K4" s="27" t="s">
        <v>32</v>
      </c>
      <c r="L4" s="28" t="s">
        <v>33</v>
      </c>
      <c r="M4" s="29" t="s">
        <v>34</v>
      </c>
      <c r="N4" s="29" t="s">
        <v>35</v>
      </c>
      <c r="O4" s="28" t="s">
        <v>33</v>
      </c>
      <c r="P4" s="29" t="s">
        <v>36</v>
      </c>
      <c r="Q4" s="30" t="s">
        <v>37</v>
      </c>
      <c r="R4" s="31">
        <v>5.0000000000000001E-3</v>
      </c>
      <c r="S4" s="31">
        <v>5.0000000000000001E-3</v>
      </c>
      <c r="T4" s="32">
        <f>(J4/G4)*50</f>
        <v>17.11352554127199</v>
      </c>
      <c r="U4" s="33">
        <v>59.93</v>
      </c>
      <c r="V4" s="33">
        <v>62.31</v>
      </c>
      <c r="W4" s="34" t="s">
        <v>38</v>
      </c>
    </row>
    <row r="5" spans="1:23" ht="20.399999999999999" x14ac:dyDescent="0.2">
      <c r="A5" s="24"/>
      <c r="B5" s="24"/>
      <c r="C5" s="25"/>
      <c r="D5" s="26"/>
      <c r="E5" s="24"/>
      <c r="F5" s="27"/>
      <c r="G5" s="27"/>
      <c r="H5" s="27"/>
      <c r="I5" s="27"/>
      <c r="J5" s="27"/>
      <c r="K5" s="27"/>
      <c r="L5" s="35" t="s">
        <v>39</v>
      </c>
      <c r="M5" s="29" t="s">
        <v>40</v>
      </c>
      <c r="N5" s="29" t="s">
        <v>41</v>
      </c>
      <c r="O5" s="35" t="s">
        <v>39</v>
      </c>
      <c r="P5" s="29" t="s">
        <v>42</v>
      </c>
      <c r="Q5" s="30" t="s">
        <v>43</v>
      </c>
      <c r="R5" s="36">
        <v>0.01</v>
      </c>
      <c r="S5" s="36">
        <v>0.01</v>
      </c>
      <c r="T5" s="32">
        <f>(J4/G4)*1</f>
        <v>0.3422705108254398</v>
      </c>
      <c r="U5" s="33">
        <v>835.35</v>
      </c>
      <c r="V5" s="33">
        <v>14558.15</v>
      </c>
      <c r="W5" s="34" t="s">
        <v>38</v>
      </c>
    </row>
    <row r="6" spans="1:23" ht="30.6" x14ac:dyDescent="0.2">
      <c r="A6" s="24"/>
      <c r="B6" s="24"/>
      <c r="C6" s="25"/>
      <c r="D6" s="26"/>
      <c r="E6" s="24"/>
      <c r="F6" s="27"/>
      <c r="G6" s="27"/>
      <c r="H6" s="27"/>
      <c r="I6" s="27"/>
      <c r="J6" s="27"/>
      <c r="K6" s="27"/>
      <c r="L6" s="35" t="s">
        <v>44</v>
      </c>
      <c r="M6" s="29" t="s">
        <v>45</v>
      </c>
      <c r="N6" s="29" t="s">
        <v>46</v>
      </c>
      <c r="O6" s="35" t="s">
        <v>44</v>
      </c>
      <c r="P6" s="29" t="s">
        <v>47</v>
      </c>
      <c r="Q6" s="30" t="s">
        <v>48</v>
      </c>
      <c r="R6" s="36">
        <v>0.02</v>
      </c>
      <c r="S6" s="36">
        <v>0.02</v>
      </c>
      <c r="T6" s="32">
        <f t="shared" ref="T6:T12" si="0">(U6/V6)*100</f>
        <v>1.4084507042253522</v>
      </c>
      <c r="U6" s="33">
        <v>10</v>
      </c>
      <c r="V6" s="33">
        <v>710</v>
      </c>
      <c r="W6" s="34" t="s">
        <v>49</v>
      </c>
    </row>
    <row r="7" spans="1:23" ht="20.399999999999999" x14ac:dyDescent="0.2">
      <c r="A7" s="24"/>
      <c r="B7" s="24"/>
      <c r="C7" s="25"/>
      <c r="D7" s="26"/>
      <c r="E7" s="24"/>
      <c r="F7" s="27"/>
      <c r="G7" s="27"/>
      <c r="H7" s="27"/>
      <c r="I7" s="27"/>
      <c r="J7" s="27"/>
      <c r="K7" s="27"/>
      <c r="L7" s="35" t="s">
        <v>50</v>
      </c>
      <c r="M7" s="29" t="s">
        <v>51</v>
      </c>
      <c r="N7" s="29" t="s">
        <v>52</v>
      </c>
      <c r="O7" s="35" t="s">
        <v>50</v>
      </c>
      <c r="P7" s="29" t="s">
        <v>53</v>
      </c>
      <c r="Q7" s="30" t="s">
        <v>54</v>
      </c>
      <c r="R7" s="36">
        <v>1</v>
      </c>
      <c r="S7" s="36">
        <v>1</v>
      </c>
      <c r="T7" s="32">
        <f t="shared" si="0"/>
        <v>82.874015748031496</v>
      </c>
      <c r="U7" s="37">
        <v>421</v>
      </c>
      <c r="V7" s="37">
        <v>508</v>
      </c>
      <c r="W7" s="38" t="s">
        <v>38</v>
      </c>
    </row>
    <row r="8" spans="1:23" ht="30.6" x14ac:dyDescent="0.2">
      <c r="A8" s="39" t="s">
        <v>55</v>
      </c>
      <c r="B8" s="40" t="s">
        <v>29</v>
      </c>
      <c r="C8" s="40" t="s">
        <v>56</v>
      </c>
      <c r="D8" s="41">
        <v>223</v>
      </c>
      <c r="E8" s="42" t="s">
        <v>57</v>
      </c>
      <c r="F8" s="43">
        <f>8330451.25-4500000</f>
        <v>3830451.25</v>
      </c>
      <c r="G8" s="43">
        <f>8330451.25-4500000-41455.92</f>
        <v>3788995.33</v>
      </c>
      <c r="H8" s="43">
        <v>875601.82</v>
      </c>
      <c r="I8" s="44">
        <v>875601.82</v>
      </c>
      <c r="J8" s="44">
        <v>875601.82</v>
      </c>
      <c r="K8" s="27" t="s">
        <v>32</v>
      </c>
      <c r="L8" s="28" t="s">
        <v>58</v>
      </c>
      <c r="M8" s="29" t="s">
        <v>59</v>
      </c>
      <c r="N8" s="29" t="s">
        <v>60</v>
      </c>
      <c r="O8" s="28" t="s">
        <v>58</v>
      </c>
      <c r="P8" s="29" t="s">
        <v>61</v>
      </c>
      <c r="Q8" s="30" t="s">
        <v>62</v>
      </c>
      <c r="R8" s="36">
        <v>1</v>
      </c>
      <c r="S8" s="36">
        <v>1</v>
      </c>
      <c r="T8" s="32">
        <f t="shared" si="0"/>
        <v>100</v>
      </c>
      <c r="U8" s="33">
        <v>1287</v>
      </c>
      <c r="V8" s="33">
        <v>1287</v>
      </c>
      <c r="W8" s="34" t="s">
        <v>38</v>
      </c>
    </row>
    <row r="9" spans="1:23" ht="20.399999999999999" x14ac:dyDescent="0.2">
      <c r="A9" s="24"/>
      <c r="B9" s="45"/>
      <c r="C9" s="45"/>
      <c r="D9" s="46"/>
      <c r="E9" s="39"/>
      <c r="F9" s="47"/>
      <c r="G9" s="47"/>
      <c r="H9" s="47"/>
      <c r="I9" s="47"/>
      <c r="J9" s="47"/>
      <c r="K9" s="27"/>
      <c r="L9" s="28" t="s">
        <v>39</v>
      </c>
      <c r="M9" s="29" t="s">
        <v>63</v>
      </c>
      <c r="N9" s="29" t="s">
        <v>64</v>
      </c>
      <c r="O9" s="28" t="s">
        <v>39</v>
      </c>
      <c r="P9" s="29" t="s">
        <v>65</v>
      </c>
      <c r="Q9" s="30" t="s">
        <v>66</v>
      </c>
      <c r="R9" s="36">
        <v>0.01</v>
      </c>
      <c r="S9" s="36">
        <v>0.01</v>
      </c>
      <c r="T9" s="32">
        <f t="shared" si="0"/>
        <v>0</v>
      </c>
      <c r="U9" s="33">
        <v>0</v>
      </c>
      <c r="V9" s="33">
        <v>3</v>
      </c>
      <c r="W9" s="34" t="s">
        <v>38</v>
      </c>
    </row>
    <row r="10" spans="1:23" ht="30.6" x14ac:dyDescent="0.2">
      <c r="A10" s="48" t="s">
        <v>55</v>
      </c>
      <c r="B10" s="49" t="s">
        <v>29</v>
      </c>
      <c r="C10" s="49" t="s">
        <v>67</v>
      </c>
      <c r="D10" s="50">
        <v>223</v>
      </c>
      <c r="E10" s="48" t="s">
        <v>68</v>
      </c>
      <c r="F10" s="43">
        <v>4500000</v>
      </c>
      <c r="G10" s="43">
        <v>4500000</v>
      </c>
      <c r="H10" s="43">
        <v>0</v>
      </c>
      <c r="I10" s="43">
        <v>0</v>
      </c>
      <c r="J10" s="43">
        <v>0</v>
      </c>
      <c r="K10" s="27" t="s">
        <v>32</v>
      </c>
      <c r="L10" s="28" t="s">
        <v>69</v>
      </c>
      <c r="M10" s="29" t="s">
        <v>70</v>
      </c>
      <c r="N10" s="29" t="s">
        <v>52</v>
      </c>
      <c r="O10" s="28" t="s">
        <v>69</v>
      </c>
      <c r="P10" s="29" t="s">
        <v>71</v>
      </c>
      <c r="Q10" s="30" t="s">
        <v>72</v>
      </c>
      <c r="R10" s="36">
        <v>1</v>
      </c>
      <c r="S10" s="36">
        <v>1</v>
      </c>
      <c r="T10" s="32">
        <f t="shared" si="0"/>
        <v>137.13355048859935</v>
      </c>
      <c r="U10" s="33">
        <v>421</v>
      </c>
      <c r="V10" s="33">
        <v>307</v>
      </c>
      <c r="W10" s="34" t="s">
        <v>38</v>
      </c>
    </row>
    <row r="11" spans="1:23" ht="30.6" x14ac:dyDescent="0.2">
      <c r="A11" s="39"/>
      <c r="B11" s="45"/>
      <c r="C11" s="45"/>
      <c r="D11" s="46"/>
      <c r="E11" s="39"/>
      <c r="F11" s="47"/>
      <c r="G11" s="47"/>
      <c r="H11" s="47"/>
      <c r="I11" s="47"/>
      <c r="J11" s="47"/>
      <c r="K11" s="27"/>
      <c r="L11" s="28" t="s">
        <v>39</v>
      </c>
      <c r="M11" s="29" t="s">
        <v>73</v>
      </c>
      <c r="N11" s="29" t="s">
        <v>74</v>
      </c>
      <c r="O11" s="28" t="s">
        <v>39</v>
      </c>
      <c r="P11" s="29" t="s">
        <v>75</v>
      </c>
      <c r="Q11" s="30" t="s">
        <v>76</v>
      </c>
      <c r="R11" s="36">
        <v>1</v>
      </c>
      <c r="S11" s="36">
        <v>1</v>
      </c>
      <c r="T11" s="32">
        <f t="shared" si="0"/>
        <v>16</v>
      </c>
      <c r="U11" s="33">
        <v>8</v>
      </c>
      <c r="V11" s="33">
        <v>50</v>
      </c>
      <c r="W11" s="34" t="s">
        <v>38</v>
      </c>
    </row>
    <row r="12" spans="1:23" ht="20.399999999999999" x14ac:dyDescent="0.2">
      <c r="A12" s="51" t="s">
        <v>77</v>
      </c>
      <c r="B12" s="52" t="s">
        <v>78</v>
      </c>
      <c r="C12" s="53" t="s">
        <v>79</v>
      </c>
      <c r="D12" s="54">
        <v>223</v>
      </c>
      <c r="E12" s="55" t="s">
        <v>57</v>
      </c>
      <c r="F12" s="56">
        <v>3287119.25</v>
      </c>
      <c r="G12" s="56">
        <v>3287119.25</v>
      </c>
      <c r="H12" s="56">
        <v>0</v>
      </c>
      <c r="I12" s="56">
        <v>0</v>
      </c>
      <c r="J12" s="56">
        <v>0</v>
      </c>
      <c r="K12" s="57" t="s">
        <v>32</v>
      </c>
      <c r="L12" s="28" t="s">
        <v>44</v>
      </c>
      <c r="M12" s="29" t="s">
        <v>80</v>
      </c>
      <c r="N12" s="29" t="s">
        <v>81</v>
      </c>
      <c r="O12" s="28" t="s">
        <v>44</v>
      </c>
      <c r="P12" s="29" t="s">
        <v>82</v>
      </c>
      <c r="Q12" s="30" t="s">
        <v>83</v>
      </c>
      <c r="R12" s="36">
        <v>1</v>
      </c>
      <c r="S12" s="36">
        <v>1</v>
      </c>
      <c r="T12" s="32">
        <f t="shared" si="0"/>
        <v>85.556253928346948</v>
      </c>
      <c r="U12" s="33">
        <v>6806</v>
      </c>
      <c r="V12" s="33">
        <v>7955</v>
      </c>
      <c r="W12" s="34" t="s">
        <v>38</v>
      </c>
    </row>
    <row r="13" spans="1:23" x14ac:dyDescent="0.2">
      <c r="A13" s="58"/>
      <c r="B13" s="59"/>
      <c r="C13" s="60"/>
      <c r="D13" s="61"/>
      <c r="E13" s="61"/>
      <c r="F13" s="60"/>
      <c r="G13" s="62"/>
      <c r="H13" s="62"/>
      <c r="I13" s="62"/>
      <c r="J13" s="62"/>
      <c r="K13" s="62"/>
      <c r="L13" s="63"/>
      <c r="M13" s="63"/>
      <c r="N13" s="63"/>
      <c r="O13" s="63"/>
      <c r="P13" s="63"/>
      <c r="Q13" s="64"/>
      <c r="R13" s="64"/>
      <c r="S13" s="65"/>
      <c r="T13" s="65"/>
      <c r="U13" s="65"/>
      <c r="V13" s="65"/>
      <c r="W13" s="65"/>
    </row>
    <row r="14" spans="1:23" ht="17.399999999999999" x14ac:dyDescent="0.2">
      <c r="A14" s="66" t="s">
        <v>84</v>
      </c>
      <c r="B14" s="60"/>
      <c r="C14" s="60"/>
      <c r="D14" s="61"/>
      <c r="E14" s="61"/>
      <c r="F14" s="60"/>
      <c r="G14" s="62"/>
      <c r="H14" s="62"/>
      <c r="I14" s="62"/>
      <c r="J14" s="62"/>
      <c r="K14" s="62"/>
      <c r="L14" s="63"/>
      <c r="M14" s="63"/>
      <c r="N14" s="63"/>
      <c r="O14" s="63"/>
      <c r="P14" s="63"/>
      <c r="Q14" s="67"/>
      <c r="R14" s="67"/>
      <c r="S14" s="65"/>
      <c r="T14" s="65"/>
      <c r="U14" s="65"/>
      <c r="V14" s="65"/>
      <c r="W14" s="65"/>
    </row>
    <row r="15" spans="1:23" x14ac:dyDescent="0.2">
      <c r="A15" s="3"/>
      <c r="B15" s="4"/>
      <c r="C15" s="3"/>
      <c r="D15" s="3"/>
      <c r="E15" s="4"/>
      <c r="F15" s="4"/>
      <c r="G15" s="4"/>
      <c r="H15" s="4"/>
      <c r="I15" s="4"/>
      <c r="J15" s="4"/>
      <c r="K15"/>
      <c r="L15"/>
      <c r="M15"/>
      <c r="N15"/>
      <c r="O15"/>
      <c r="P15" s="2"/>
      <c r="Q15" s="2"/>
    </row>
    <row r="16" spans="1:23" x14ac:dyDescent="0.2">
      <c r="A16" s="3"/>
      <c r="B16" s="4"/>
      <c r="C16" s="3"/>
      <c r="D16" s="3"/>
      <c r="E16" s="4"/>
      <c r="F16" s="4"/>
      <c r="G16" s="4"/>
      <c r="H16" s="4"/>
      <c r="I16" s="4"/>
      <c r="J16" s="4"/>
      <c r="K16"/>
      <c r="L16"/>
      <c r="M16"/>
      <c r="N16"/>
      <c r="O16"/>
      <c r="P16" s="2"/>
      <c r="Q16" s="2"/>
    </row>
    <row r="17" spans="1:17" x14ac:dyDescent="0.2">
      <c r="A17" s="3"/>
      <c r="B17" s="4"/>
      <c r="C17" s="3"/>
      <c r="D17" s="3"/>
      <c r="E17" s="4"/>
      <c r="F17" s="4"/>
      <c r="G17" s="4"/>
      <c r="H17" s="4"/>
      <c r="I17" s="4"/>
      <c r="J17" s="4"/>
      <c r="K17"/>
      <c r="L17"/>
      <c r="M17"/>
      <c r="N17"/>
      <c r="O17"/>
      <c r="P17" s="2"/>
      <c r="Q17" s="2"/>
    </row>
    <row r="18" spans="1:17" x14ac:dyDescent="0.2">
      <c r="A18" s="3"/>
      <c r="B18" s="4"/>
      <c r="C18" s="3"/>
      <c r="D18" s="3"/>
      <c r="E18" s="4"/>
      <c r="F18" s="4"/>
      <c r="G18" s="4"/>
      <c r="H18" s="4"/>
      <c r="I18" s="4"/>
      <c r="J18" s="4"/>
      <c r="K18"/>
      <c r="L18"/>
      <c r="M18"/>
      <c r="N18"/>
      <c r="O18"/>
      <c r="P18" s="2"/>
      <c r="Q18" s="2"/>
    </row>
    <row r="19" spans="1:17" x14ac:dyDescent="0.2">
      <c r="A19" s="3"/>
      <c r="B19" s="4"/>
      <c r="C19" s="3"/>
      <c r="D19" s="3"/>
      <c r="E19" s="4"/>
      <c r="F19" s="4"/>
      <c r="G19" s="4"/>
      <c r="H19" s="4"/>
      <c r="I19" s="4"/>
      <c r="J19" s="4"/>
      <c r="K19"/>
      <c r="L19"/>
      <c r="M19"/>
      <c r="N19"/>
      <c r="O19"/>
      <c r="P19" s="2"/>
      <c r="Q19" s="2"/>
    </row>
    <row r="20" spans="1:17" x14ac:dyDescent="0.2">
      <c r="A20" s="3"/>
      <c r="B20" s="4"/>
      <c r="C20" s="3"/>
      <c r="D20" s="3"/>
      <c r="E20" s="4"/>
      <c r="F20" s="4"/>
      <c r="G20" s="4"/>
      <c r="H20" s="4"/>
      <c r="I20" s="4"/>
      <c r="J20" s="4"/>
      <c r="K20"/>
      <c r="L20"/>
      <c r="M20"/>
      <c r="N20"/>
      <c r="O20"/>
      <c r="P20" s="2"/>
      <c r="Q20" s="2"/>
    </row>
    <row r="21" spans="1:17" x14ac:dyDescent="0.2">
      <c r="A21" s="3"/>
      <c r="B21" s="4"/>
      <c r="C21" s="3"/>
      <c r="D21" s="3"/>
      <c r="E21" s="4"/>
      <c r="F21" s="4"/>
      <c r="G21" s="4"/>
      <c r="H21" s="4"/>
      <c r="I21" s="4"/>
      <c r="J21" s="4"/>
      <c r="K21"/>
      <c r="L21"/>
      <c r="M21"/>
      <c r="N21"/>
      <c r="O21"/>
      <c r="P21" s="2"/>
      <c r="Q21" s="2"/>
    </row>
    <row r="22" spans="1:17" x14ac:dyDescent="0.2">
      <c r="A22" s="3"/>
      <c r="B22" s="4"/>
      <c r="C22" s="3"/>
      <c r="D22" s="3"/>
      <c r="E22" s="4"/>
      <c r="F22" s="4"/>
      <c r="G22" s="4"/>
      <c r="H22" s="4"/>
      <c r="I22" s="4"/>
      <c r="J22" s="4"/>
      <c r="K22" s="4"/>
      <c r="L22" s="4"/>
    </row>
    <row r="23" spans="1:17" x14ac:dyDescent="0.2">
      <c r="A23" s="3"/>
      <c r="B23" s="4"/>
      <c r="C23" s="3"/>
      <c r="D23" s="3"/>
      <c r="E23" s="4"/>
      <c r="F23" s="4"/>
      <c r="G23" s="4"/>
      <c r="H23" s="4"/>
      <c r="I23" s="4"/>
      <c r="J23" s="4"/>
      <c r="K23" s="4"/>
      <c r="L23" s="4"/>
    </row>
    <row r="24" spans="1:17" x14ac:dyDescent="0.2">
      <c r="A24" s="3"/>
      <c r="B24" s="4"/>
      <c r="C24" s="3"/>
      <c r="D24" s="3"/>
      <c r="E24" s="4"/>
      <c r="F24" s="4"/>
      <c r="G24" s="4"/>
      <c r="H24" s="4"/>
      <c r="I24" s="4"/>
      <c r="J24" s="4"/>
      <c r="K24" s="4"/>
      <c r="L24" s="4"/>
    </row>
    <row r="25" spans="1:17" x14ac:dyDescent="0.2">
      <c r="A25" s="3"/>
      <c r="B25" s="4"/>
      <c r="C25" s="3"/>
      <c r="D25" s="3"/>
      <c r="E25" s="4"/>
      <c r="F25" s="4"/>
      <c r="G25" s="4"/>
      <c r="H25" s="4"/>
      <c r="I25" s="4"/>
      <c r="J25" s="4"/>
      <c r="K25" s="4"/>
      <c r="L25" s="4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35">
    <mergeCell ref="K8:K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F8:F9"/>
    <mergeCell ref="G8:G9"/>
    <mergeCell ref="H8:H9"/>
    <mergeCell ref="I8:I9"/>
    <mergeCell ref="J8:J9"/>
    <mergeCell ref="A8:A9"/>
    <mergeCell ref="B8:B9"/>
    <mergeCell ref="C8:C9"/>
    <mergeCell ref="D8:D9"/>
    <mergeCell ref="E8:E9"/>
    <mergeCell ref="A2:E2"/>
    <mergeCell ref="N2:T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Timbrado</cp:lastModifiedBy>
  <cp:revision/>
  <dcterms:created xsi:type="dcterms:W3CDTF">2014-10-22T05:35:08Z</dcterms:created>
  <dcterms:modified xsi:type="dcterms:W3CDTF">2026-07-27T20:06:58Z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